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bookViews>
    <workbookView xWindow="0" yWindow="0" windowWidth="28800" windowHeight="12210"/>
  </bookViews>
  <sheets>
    <sheet name="Kategorija 1" sheetId="1" r:id="rId1"/>
    <sheet name="Kategorija 2" sheetId="2" r:id="rId2"/>
  </sheets>
  <definedNames>
    <definedName name="_xlnm._FilterDatabase" localSheetId="0" hidden="1">'Kategorija 1'!$A$9:$E$74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71" i="1"/>
  <c r="D69" i="1"/>
  <c r="D67" i="1"/>
  <c r="D65" i="1"/>
  <c r="D61" i="1"/>
  <c r="D59" i="1"/>
  <c r="D49" i="1"/>
  <c r="D47" i="1"/>
  <c r="D45" i="1"/>
  <c r="D43" i="1"/>
  <c r="D41" i="1"/>
  <c r="D35" i="1"/>
  <c r="D33" i="1"/>
  <c r="D31" i="1"/>
  <c r="D26" i="1"/>
  <c r="D24" i="1"/>
  <c r="D21" i="1"/>
  <c r="D19" i="1"/>
  <c r="D17" i="1"/>
  <c r="D15" i="1"/>
  <c r="D13" i="1"/>
  <c r="D62" i="1" l="1"/>
  <c r="D63" i="1" s="1"/>
  <c r="D56" i="1"/>
  <c r="D57" i="1" s="1"/>
  <c r="D54" i="1"/>
  <c r="D55" i="1" s="1"/>
  <c r="D52" i="1"/>
  <c r="D53" i="1" s="1"/>
  <c r="D50" i="1"/>
  <c r="D51" i="1" s="1"/>
  <c r="D38" i="1"/>
  <c r="D39" i="1" s="1"/>
  <c r="D36" i="1"/>
  <c r="D37" i="1" s="1"/>
  <c r="D27" i="1"/>
  <c r="D28" i="1" s="1"/>
  <c r="D10" i="1"/>
  <c r="D11" i="1" s="1"/>
  <c r="A13" i="2"/>
  <c r="A15" i="2"/>
  <c r="A14" i="2"/>
  <c r="A16" i="2" l="1"/>
  <c r="D74" i="1"/>
</calcChain>
</file>

<file path=xl/sharedStrings.xml><?xml version="1.0" encoding="utf-8"?>
<sst xmlns="http://schemas.openxmlformats.org/spreadsheetml/2006/main" count="188" uniqueCount="108">
  <si>
    <t>OŠ "DOBRIŠA CESARIĆ"</t>
  </si>
  <si>
    <t>SLAVONSKA 8</t>
  </si>
  <si>
    <t>34000 POŽEGA</t>
  </si>
  <si>
    <t>INFORMACIJE O TROŠENJU SREDSTAVA</t>
  </si>
  <si>
    <t>ZA SIJEČANJ 2024. GODINE</t>
  </si>
  <si>
    <t>Naziv primatelja</t>
  </si>
  <si>
    <t>OIB primatelja</t>
  </si>
  <si>
    <t>Sjedište primatelja</t>
  </si>
  <si>
    <t>Način objave isplaćenog iznosa</t>
  </si>
  <si>
    <t>Vrasta rashoda i izdatka</t>
  </si>
  <si>
    <t>Profil Klett d.o.o.</t>
  </si>
  <si>
    <t xml:space="preserve">Zagreb </t>
  </si>
  <si>
    <t>Alfa d.d.</t>
  </si>
  <si>
    <t>Narodne novine d.d.</t>
  </si>
  <si>
    <t>Ekupi d.o.o.</t>
  </si>
  <si>
    <t>Buzin</t>
  </si>
  <si>
    <t>3111 bruto plaće za redovan rad (ukupni iznos bez bolovanja na teret HZZO)</t>
  </si>
  <si>
    <t>3132 doprinos na bruto</t>
  </si>
  <si>
    <t>3212 naknada za prijevoz na posao i s posla</t>
  </si>
  <si>
    <t>Vindija d.d.</t>
  </si>
  <si>
    <t>Varaždin</t>
  </si>
  <si>
    <t>Val savjetovanje d.o.o.</t>
  </si>
  <si>
    <t>Zaštitainspekt d.o.o.</t>
  </si>
  <si>
    <t>Osijek</t>
  </si>
  <si>
    <t>Hrvatska pošta d.d.</t>
  </si>
  <si>
    <t>Velika Gorica</t>
  </si>
  <si>
    <t>Mesna industrija Ravlić d.o.o.</t>
  </si>
  <si>
    <t>Hrvatski telekom d.d.</t>
  </si>
  <si>
    <t>3121 ostali rashodi za zaposlene</t>
  </si>
  <si>
    <t>Skenderovci</t>
  </si>
  <si>
    <t xml:space="preserve">Voćarstvo Boić </t>
  </si>
  <si>
    <t>Financijska agencija</t>
  </si>
  <si>
    <t>Komunalac Požega d.o.o.</t>
  </si>
  <si>
    <t>Požega</t>
  </si>
  <si>
    <t>Croatia osiguranje d.d.</t>
  </si>
  <si>
    <t>Hermina usluge d.o.o.</t>
  </si>
  <si>
    <t>Vukovar</t>
  </si>
  <si>
    <t>Udruženje global Hipo</t>
  </si>
  <si>
    <t>Križevci</t>
  </si>
  <si>
    <t>Javna vatrogasna postrojba</t>
  </si>
  <si>
    <t>HEP opskrba d.o.o.</t>
  </si>
  <si>
    <t>Pin Exclusive d.o.o.</t>
  </si>
  <si>
    <t>Dukat d.d.</t>
  </si>
  <si>
    <t>Tekija d.o.o.</t>
  </si>
  <si>
    <t>Novak DMD</t>
  </si>
  <si>
    <t>Pleternica</t>
  </si>
  <si>
    <t>HEP plin d.o.o.</t>
  </si>
  <si>
    <t>3211 službena putovanja</t>
  </si>
  <si>
    <t>3214 ostale naknade troškova zaposlenima</t>
  </si>
  <si>
    <t>Zavod za javno zdravstvo Požeško slavonske županije</t>
  </si>
  <si>
    <t>Agencija Kruna</t>
  </si>
  <si>
    <t xml:space="preserve">Jysk d.o.o. </t>
  </si>
  <si>
    <t>Mat obrt za poduku</t>
  </si>
  <si>
    <t>OPG Marica Balen</t>
  </si>
  <si>
    <t xml:space="preserve"> - </t>
  </si>
  <si>
    <t>T.R. Gizmo, vl. Davor Šolić</t>
  </si>
  <si>
    <t>PM Đimoti, vl. Dražen Đimoti</t>
  </si>
  <si>
    <t>UKUPNO ZA SIJEČANJ 2024.</t>
  </si>
  <si>
    <t>Ukupno:</t>
  </si>
  <si>
    <t>3722 Naknade građanima  i kućanstvima u naravi</t>
  </si>
  <si>
    <t>07189160632</t>
  </si>
  <si>
    <t>64546066176</t>
  </si>
  <si>
    <t>67567085531</t>
  </si>
  <si>
    <t>4241 Knjige</t>
  </si>
  <si>
    <t>3222 Materijal i sirovine</t>
  </si>
  <si>
    <t>44138062462</t>
  </si>
  <si>
    <t>28737940650</t>
  </si>
  <si>
    <t>3239 Ostale usluge</t>
  </si>
  <si>
    <t>3232 Usluge tekućeg i investicijskog održavanja</t>
  </si>
  <si>
    <t>87311810356</t>
  </si>
  <si>
    <t>3231 Usluge telefona, pošte i prijevoza</t>
  </si>
  <si>
    <t>38495941444</t>
  </si>
  <si>
    <t>81793146560</t>
  </si>
  <si>
    <t>3235 Zakupnine i najamnine</t>
  </si>
  <si>
    <t>02178843558</t>
  </si>
  <si>
    <t>3238 Računalne usluge</t>
  </si>
  <si>
    <t>85821130368</t>
  </si>
  <si>
    <t>3234 Komunalne usluge</t>
  </si>
  <si>
    <t>99740428762</t>
  </si>
  <si>
    <t>26187994862</t>
  </si>
  <si>
    <t>3292 Premije osiguranja</t>
  </si>
  <si>
    <t>83816714601</t>
  </si>
  <si>
    <t>63073332379</t>
  </si>
  <si>
    <t>3223 Energija</t>
  </si>
  <si>
    <t>24320014408</t>
  </si>
  <si>
    <t>3221 Uredski materijal i ostali materijalni rashodi</t>
  </si>
  <si>
    <t>25457712630</t>
  </si>
  <si>
    <t>57790565988</t>
  </si>
  <si>
    <t>65892433946</t>
  </si>
  <si>
    <t xml:space="preserve">3223 Energija </t>
  </si>
  <si>
    <t>41317489366</t>
  </si>
  <si>
    <t>OIB 58790090389</t>
  </si>
  <si>
    <t>Addiko bank d.d.</t>
  </si>
  <si>
    <t>96946541215</t>
  </si>
  <si>
    <t>3299 Ostali nespomenuti rashodi poslovanja</t>
  </si>
  <si>
    <t>14036333877</t>
  </si>
  <si>
    <t>3431 Bankarske usluge i usluge platnog prometa</t>
  </si>
  <si>
    <t>39778555639</t>
  </si>
  <si>
    <t>3236 Zdravstvene i veterinarske usluge</t>
  </si>
  <si>
    <t>18603084012</t>
  </si>
  <si>
    <t>21529895762</t>
  </si>
  <si>
    <t>3233 Usluge promidžbe i informiranja</t>
  </si>
  <si>
    <t>25358537422</t>
  </si>
  <si>
    <t>3213 Stručno usavršavanje zaposlenka</t>
  </si>
  <si>
    <t>64729046835</t>
  </si>
  <si>
    <t>3225 Sitni inventar i auto gume</t>
  </si>
  <si>
    <t>18443555407</t>
  </si>
  <si>
    <t>Ukupno za siječanj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</si>
</sst>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0" fillId="0" borderId="0" xfId="0" applyNumberFormat="1"/>
    <xf numFmtId="0" fontId="0" fillId="0" borderId="3" xfId="0" applyBorder="1"/>
    <xf numFmtId="4" fontId="0" fillId="0" borderId="3" xfId="0" applyNumberFormat="1" applyBorder="1"/>
    <xf numFmtId="0" fontId="0" fillId="0" borderId="4" xfId="0" applyBorder="1"/>
    <xf numFmtId="4" fontId="0" fillId="0" borderId="4" xfId="0" applyNumberFormat="1" applyBorder="1"/>
    <xf numFmtId="0" fontId="0" fillId="0" borderId="5" xfId="0" applyBorder="1"/>
    <xf numFmtId="4" fontId="0" fillId="0" borderId="5" xfId="0" applyNumberFormat="1" applyBorder="1"/>
    <xf numFmtId="0" fontId="0" fillId="0" borderId="6" xfId="0" applyBorder="1"/>
    <xf numFmtId="4" fontId="0" fillId="0" borderId="6" xfId="0" applyNumberFormat="1" applyBorder="1"/>
    <xf numFmtId="0" fontId="0" fillId="0" borderId="6" xfId="0" applyBorder="1" applyAlignment="1">
      <alignment wrapText="1"/>
    </xf>
    <xf numFmtId="0" fontId="0" fillId="0" borderId="2" xfId="0" applyBorder="1"/>
    <xf numFmtId="4" fontId="0" fillId="0" borderId="2" xfId="0" applyNumberFormat="1" applyBorder="1"/>
    <xf numFmtId="0" fontId="1" fillId="0" borderId="8" xfId="0" applyFont="1" applyBorder="1"/>
    <xf numFmtId="4" fontId="1" fillId="0" borderId="8" xfId="0" applyNumberFormat="1" applyFont="1" applyBorder="1"/>
    <xf numFmtId="0" fontId="1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7" xfId="0" applyFont="1" applyBorder="1"/>
    <xf numFmtId="49" fontId="0" fillId="0" borderId="0" xfId="0" applyNumberFormat="1"/>
    <xf numFmtId="49" fontId="0" fillId="0" borderId="4" xfId="0" applyNumberFormat="1" applyBorder="1"/>
    <xf numFmtId="49" fontId="2" fillId="0" borderId="1" xfId="0" applyNumberFormat="1" applyFont="1" applyBorder="1"/>
    <xf numFmtId="49" fontId="0" fillId="0" borderId="6" xfId="0" applyNumberFormat="1" applyBorder="1"/>
    <xf numFmtId="49" fontId="0" fillId="0" borderId="5" xfId="0" applyNumberFormat="1" applyBorder="1"/>
    <xf numFmtId="49" fontId="2" fillId="0" borderId="7" xfId="0" applyNumberFormat="1" applyFont="1" applyBorder="1"/>
    <xf numFmtId="49" fontId="0" fillId="0" borderId="2" xfId="0" applyNumberFormat="1" applyBorder="1"/>
    <xf numFmtId="49" fontId="1" fillId="0" borderId="8" xfId="0" applyNumberFormat="1" applyFont="1" applyBorder="1"/>
    <xf numFmtId="49" fontId="0" fillId="0" borderId="3" xfId="0" applyNumberFormat="1" applyBorder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/>
    <xf numFmtId="4" fontId="0" fillId="0" borderId="9" xfId="0" applyNumberFormat="1" applyBorder="1"/>
    <xf numFmtId="0" fontId="0" fillId="0" borderId="9" xfId="0" applyBorder="1"/>
    <xf numFmtId="4" fontId="5" fillId="0" borderId="9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topLeftCell="A43" workbookViewId="0">
      <selection activeCell="K10" sqref="K10"/>
    </sheetView>
  </sheetViews>
  <sheetFormatPr defaultRowHeight="15" x14ac:dyDescent="0.25"/>
  <cols>
    <col min="1" max="1" width="27.85546875" customWidth="1"/>
    <col min="2" max="2" width="14.7109375" style="21" customWidth="1"/>
    <col min="3" max="3" width="15" customWidth="1"/>
    <col min="4" max="4" width="16.28515625" customWidth="1"/>
    <col min="5" max="5" width="46.5703125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</row>
    <row r="4" spans="1:5" x14ac:dyDescent="0.25">
      <c r="A4" t="s">
        <v>91</v>
      </c>
    </row>
    <row r="6" spans="1:5" ht="18.75" x14ac:dyDescent="0.3">
      <c r="A6" s="42" t="s">
        <v>3</v>
      </c>
      <c r="B6" s="42"/>
      <c r="C6" s="42"/>
      <c r="D6" s="42"/>
      <c r="E6" s="42"/>
    </row>
    <row r="7" spans="1:5" ht="18.75" x14ac:dyDescent="0.3">
      <c r="A7" s="42" t="s">
        <v>4</v>
      </c>
      <c r="B7" s="42"/>
      <c r="C7" s="42"/>
      <c r="D7" s="42"/>
      <c r="E7" s="42"/>
    </row>
    <row r="9" spans="1:5" s="33" customFormat="1" ht="47.25" x14ac:dyDescent="0.25">
      <c r="A9" s="30" t="s">
        <v>5</v>
      </c>
      <c r="B9" s="31" t="s">
        <v>6</v>
      </c>
      <c r="C9" s="32" t="s">
        <v>7</v>
      </c>
      <c r="D9" s="32" t="s">
        <v>8</v>
      </c>
      <c r="E9" s="30" t="s">
        <v>9</v>
      </c>
    </row>
    <row r="10" spans="1:5" x14ac:dyDescent="0.25">
      <c r="A10" s="4" t="s">
        <v>10</v>
      </c>
      <c r="B10" s="22">
        <v>95803232921</v>
      </c>
      <c r="C10" s="4" t="s">
        <v>11</v>
      </c>
      <c r="D10" s="5">
        <f>446.54+59.38</f>
        <v>505.92</v>
      </c>
      <c r="E10" s="4" t="s">
        <v>59</v>
      </c>
    </row>
    <row r="11" spans="1:5" s="18" customFormat="1" x14ac:dyDescent="0.25">
      <c r="A11" s="16" t="s">
        <v>58</v>
      </c>
      <c r="B11" s="23"/>
      <c r="C11" s="16"/>
      <c r="D11" s="17">
        <f>D10</f>
        <v>505.92</v>
      </c>
      <c r="E11" s="16"/>
    </row>
    <row r="12" spans="1:5" x14ac:dyDescent="0.25">
      <c r="A12" s="8" t="s">
        <v>12</v>
      </c>
      <c r="B12" s="24" t="s">
        <v>60</v>
      </c>
      <c r="C12" s="8" t="s">
        <v>11</v>
      </c>
      <c r="D12" s="9">
        <v>10.25</v>
      </c>
      <c r="E12" s="8" t="s">
        <v>59</v>
      </c>
    </row>
    <row r="13" spans="1:5" s="18" customFormat="1" x14ac:dyDescent="0.25">
      <c r="A13" s="16" t="s">
        <v>58</v>
      </c>
      <c r="B13" s="23"/>
      <c r="C13" s="16"/>
      <c r="D13" s="17">
        <f>D12</f>
        <v>10.25</v>
      </c>
      <c r="E13" s="16"/>
    </row>
    <row r="14" spans="1:5" x14ac:dyDescent="0.25">
      <c r="A14" s="8" t="s">
        <v>13</v>
      </c>
      <c r="B14" s="24" t="s">
        <v>61</v>
      </c>
      <c r="C14" s="8" t="s">
        <v>11</v>
      </c>
      <c r="D14" s="9">
        <v>112.7</v>
      </c>
      <c r="E14" s="8" t="s">
        <v>59</v>
      </c>
    </row>
    <row r="15" spans="1:5" s="18" customFormat="1" x14ac:dyDescent="0.25">
      <c r="A15" s="16" t="s">
        <v>58</v>
      </c>
      <c r="B15" s="23"/>
      <c r="C15" s="16"/>
      <c r="D15" s="17">
        <f>D14</f>
        <v>112.7</v>
      </c>
      <c r="E15" s="16"/>
    </row>
    <row r="16" spans="1:5" x14ac:dyDescent="0.25">
      <c r="A16" s="8" t="s">
        <v>14</v>
      </c>
      <c r="B16" s="24" t="s">
        <v>62</v>
      </c>
      <c r="C16" s="8" t="s">
        <v>15</v>
      </c>
      <c r="D16" s="9">
        <v>18.82</v>
      </c>
      <c r="E16" s="8" t="s">
        <v>63</v>
      </c>
    </row>
    <row r="17" spans="1:5" s="18" customFormat="1" x14ac:dyDescent="0.25">
      <c r="A17" s="16" t="s">
        <v>58</v>
      </c>
      <c r="B17" s="23"/>
      <c r="C17" s="16"/>
      <c r="D17" s="17">
        <f>D16</f>
        <v>18.82</v>
      </c>
      <c r="E17" s="16"/>
    </row>
    <row r="18" spans="1:5" x14ac:dyDescent="0.25">
      <c r="A18" s="8" t="s">
        <v>19</v>
      </c>
      <c r="B18" s="24" t="s">
        <v>65</v>
      </c>
      <c r="C18" s="8" t="s">
        <v>20</v>
      </c>
      <c r="D18" s="9">
        <v>401</v>
      </c>
      <c r="E18" s="8" t="s">
        <v>64</v>
      </c>
    </row>
    <row r="19" spans="1:5" s="18" customFormat="1" x14ac:dyDescent="0.25">
      <c r="A19" s="16" t="s">
        <v>58</v>
      </c>
      <c r="B19" s="23"/>
      <c r="C19" s="16"/>
      <c r="D19" s="17">
        <f>D18</f>
        <v>401</v>
      </c>
      <c r="E19" s="16"/>
    </row>
    <row r="20" spans="1:5" x14ac:dyDescent="0.25">
      <c r="A20" s="8" t="s">
        <v>21</v>
      </c>
      <c r="B20" s="24" t="s">
        <v>99</v>
      </c>
      <c r="C20" s="8" t="s">
        <v>11</v>
      </c>
      <c r="D20" s="9">
        <v>40</v>
      </c>
      <c r="E20" s="8" t="s">
        <v>85</v>
      </c>
    </row>
    <row r="21" spans="1:5" s="18" customFormat="1" x14ac:dyDescent="0.25">
      <c r="A21" s="16" t="s">
        <v>58</v>
      </c>
      <c r="B21" s="23"/>
      <c r="C21" s="16"/>
      <c r="D21" s="17">
        <f>D20</f>
        <v>40</v>
      </c>
      <c r="E21" s="16"/>
    </row>
    <row r="22" spans="1:5" x14ac:dyDescent="0.25">
      <c r="A22" s="4" t="s">
        <v>22</v>
      </c>
      <c r="B22" s="22" t="s">
        <v>66</v>
      </c>
      <c r="C22" s="4" t="s">
        <v>23</v>
      </c>
      <c r="D22" s="5">
        <v>295</v>
      </c>
      <c r="E22" s="4" t="s">
        <v>67</v>
      </c>
    </row>
    <row r="23" spans="1:5" x14ac:dyDescent="0.25">
      <c r="A23" s="6" t="s">
        <v>22</v>
      </c>
      <c r="B23" s="25" t="s">
        <v>66</v>
      </c>
      <c r="C23" s="6" t="s">
        <v>23</v>
      </c>
      <c r="D23" s="7">
        <v>656.98</v>
      </c>
      <c r="E23" s="6" t="s">
        <v>68</v>
      </c>
    </row>
    <row r="24" spans="1:5" s="18" customFormat="1" x14ac:dyDescent="0.25">
      <c r="A24" s="16" t="s">
        <v>58</v>
      </c>
      <c r="B24" s="23"/>
      <c r="C24" s="16"/>
      <c r="D24" s="17">
        <f>D22+D23</f>
        <v>951.98</v>
      </c>
      <c r="E24" s="16"/>
    </row>
    <row r="25" spans="1:5" x14ac:dyDescent="0.25">
      <c r="A25" s="8" t="s">
        <v>24</v>
      </c>
      <c r="B25" s="24" t="s">
        <v>69</v>
      </c>
      <c r="C25" s="8" t="s">
        <v>25</v>
      </c>
      <c r="D25" s="9">
        <v>66.64</v>
      </c>
      <c r="E25" s="8" t="s">
        <v>70</v>
      </c>
    </row>
    <row r="26" spans="1:5" s="18" customFormat="1" x14ac:dyDescent="0.25">
      <c r="A26" s="16" t="s">
        <v>58</v>
      </c>
      <c r="B26" s="23"/>
      <c r="C26" s="16"/>
      <c r="D26" s="17">
        <f>D25</f>
        <v>66.64</v>
      </c>
      <c r="E26" s="16"/>
    </row>
    <row r="27" spans="1:5" x14ac:dyDescent="0.25">
      <c r="A27" s="4" t="s">
        <v>26</v>
      </c>
      <c r="B27" s="22" t="s">
        <v>71</v>
      </c>
      <c r="C27" s="4" t="s">
        <v>23</v>
      </c>
      <c r="D27" s="5">
        <f>324.28+86.71+59.76+210</f>
        <v>680.75</v>
      </c>
      <c r="E27" s="4" t="s">
        <v>64</v>
      </c>
    </row>
    <row r="28" spans="1:5" s="18" customFormat="1" x14ac:dyDescent="0.25">
      <c r="A28" s="16" t="s">
        <v>58</v>
      </c>
      <c r="B28" s="23"/>
      <c r="C28" s="16"/>
      <c r="D28" s="17">
        <f>D27</f>
        <v>680.75</v>
      </c>
      <c r="E28" s="16"/>
    </row>
    <row r="29" spans="1:5" x14ac:dyDescent="0.25">
      <c r="A29" s="11" t="s">
        <v>27</v>
      </c>
      <c r="B29" s="27" t="s">
        <v>72</v>
      </c>
      <c r="C29" s="11" t="s">
        <v>11</v>
      </c>
      <c r="D29" s="12">
        <v>233.22</v>
      </c>
      <c r="E29" s="11" t="s">
        <v>70</v>
      </c>
    </row>
    <row r="30" spans="1:5" x14ac:dyDescent="0.25">
      <c r="A30" s="2" t="s">
        <v>27</v>
      </c>
      <c r="B30" s="29" t="s">
        <v>72</v>
      </c>
      <c r="C30" s="2" t="s">
        <v>11</v>
      </c>
      <c r="D30" s="3">
        <v>53.78</v>
      </c>
      <c r="E30" s="2" t="s">
        <v>73</v>
      </c>
    </row>
    <row r="31" spans="1:5" s="18" customFormat="1" x14ac:dyDescent="0.25">
      <c r="A31" s="16" t="s">
        <v>58</v>
      </c>
      <c r="B31" s="23"/>
      <c r="C31" s="16"/>
      <c r="D31" s="17">
        <f>D29+D30</f>
        <v>287</v>
      </c>
      <c r="E31" s="16"/>
    </row>
    <row r="32" spans="1:5" x14ac:dyDescent="0.25">
      <c r="A32" s="8" t="s">
        <v>30</v>
      </c>
      <c r="B32" s="24" t="s">
        <v>74</v>
      </c>
      <c r="C32" s="8" t="s">
        <v>29</v>
      </c>
      <c r="D32" s="9">
        <v>318.33999999999997</v>
      </c>
      <c r="E32" s="8" t="s">
        <v>64</v>
      </c>
    </row>
    <row r="33" spans="1:5" s="18" customFormat="1" x14ac:dyDescent="0.25">
      <c r="A33" s="16" t="s">
        <v>58</v>
      </c>
      <c r="B33" s="23"/>
      <c r="C33" s="16"/>
      <c r="D33" s="17">
        <f>D32</f>
        <v>318.33999999999997</v>
      </c>
      <c r="E33" s="16"/>
    </row>
    <row r="34" spans="1:5" x14ac:dyDescent="0.25">
      <c r="A34" s="8" t="s">
        <v>31</v>
      </c>
      <c r="B34" s="24" t="s">
        <v>76</v>
      </c>
      <c r="C34" s="8" t="s">
        <v>11</v>
      </c>
      <c r="D34" s="9">
        <v>1.66</v>
      </c>
      <c r="E34" s="8" t="s">
        <v>75</v>
      </c>
    </row>
    <row r="35" spans="1:5" s="18" customFormat="1" x14ac:dyDescent="0.25">
      <c r="A35" s="16" t="s">
        <v>58</v>
      </c>
      <c r="B35" s="23"/>
      <c r="C35" s="16"/>
      <c r="D35" s="17">
        <f>D34</f>
        <v>1.66</v>
      </c>
      <c r="E35" s="16"/>
    </row>
    <row r="36" spans="1:5" x14ac:dyDescent="0.25">
      <c r="A36" s="4" t="s">
        <v>32</v>
      </c>
      <c r="B36" s="22" t="s">
        <v>78</v>
      </c>
      <c r="C36" s="4" t="s">
        <v>33</v>
      </c>
      <c r="D36" s="5">
        <f>9.75+194.53</f>
        <v>204.28</v>
      </c>
      <c r="E36" s="4" t="s">
        <v>77</v>
      </c>
    </row>
    <row r="37" spans="1:5" s="18" customFormat="1" x14ac:dyDescent="0.25">
      <c r="A37" s="16" t="s">
        <v>58</v>
      </c>
      <c r="B37" s="23"/>
      <c r="C37" s="16"/>
      <c r="D37" s="17">
        <f>D36</f>
        <v>204.28</v>
      </c>
      <c r="E37" s="16"/>
    </row>
    <row r="38" spans="1:5" x14ac:dyDescent="0.25">
      <c r="A38" s="4" t="s">
        <v>34</v>
      </c>
      <c r="B38" s="22" t="s">
        <v>79</v>
      </c>
      <c r="C38" s="4" t="s">
        <v>11</v>
      </c>
      <c r="D38" s="5">
        <f>2005.56+2154.11+552.4+418.25+1010.26</f>
        <v>6140.58</v>
      </c>
      <c r="E38" s="4" t="s">
        <v>80</v>
      </c>
    </row>
    <row r="39" spans="1:5" s="18" customFormat="1" x14ac:dyDescent="0.25">
      <c r="A39" s="16" t="s">
        <v>58</v>
      </c>
      <c r="B39" s="23"/>
      <c r="C39" s="16"/>
      <c r="D39" s="17">
        <f>D38</f>
        <v>6140.58</v>
      </c>
      <c r="E39" s="16"/>
    </row>
    <row r="40" spans="1:5" x14ac:dyDescent="0.25">
      <c r="A40" s="8" t="s">
        <v>35</v>
      </c>
      <c r="B40" s="24" t="s">
        <v>102</v>
      </c>
      <c r="C40" s="8" t="s">
        <v>36</v>
      </c>
      <c r="D40" s="9">
        <v>40</v>
      </c>
      <c r="E40" s="8" t="s">
        <v>103</v>
      </c>
    </row>
    <row r="41" spans="1:5" s="18" customFormat="1" x14ac:dyDescent="0.25">
      <c r="A41" s="16" t="s">
        <v>58</v>
      </c>
      <c r="B41" s="23"/>
      <c r="C41" s="16"/>
      <c r="D41" s="17">
        <f>D40</f>
        <v>40</v>
      </c>
      <c r="E41" s="16"/>
    </row>
    <row r="42" spans="1:5" x14ac:dyDescent="0.25">
      <c r="A42" s="8" t="s">
        <v>37</v>
      </c>
      <c r="B42" s="24" t="s">
        <v>106</v>
      </c>
      <c r="C42" s="8" t="s">
        <v>38</v>
      </c>
      <c r="D42" s="9">
        <v>42</v>
      </c>
      <c r="E42" s="8" t="s">
        <v>94</v>
      </c>
    </row>
    <row r="43" spans="1:5" s="18" customFormat="1" x14ac:dyDescent="0.25">
      <c r="A43" s="16" t="s">
        <v>58</v>
      </c>
      <c r="B43" s="23"/>
      <c r="C43" s="16"/>
      <c r="D43" s="17">
        <f>D42</f>
        <v>42</v>
      </c>
      <c r="E43" s="16"/>
    </row>
    <row r="44" spans="1:5" x14ac:dyDescent="0.25">
      <c r="A44" s="8" t="s">
        <v>39</v>
      </c>
      <c r="B44" s="24" t="s">
        <v>81</v>
      </c>
      <c r="C44" s="8" t="s">
        <v>33</v>
      </c>
      <c r="D44" s="9">
        <v>63</v>
      </c>
      <c r="E44" s="8" t="s">
        <v>67</v>
      </c>
    </row>
    <row r="45" spans="1:5" s="18" customFormat="1" x14ac:dyDescent="0.25">
      <c r="A45" s="16" t="s">
        <v>58</v>
      </c>
      <c r="B45" s="23"/>
      <c r="C45" s="16"/>
      <c r="D45" s="17">
        <f>D44</f>
        <v>63</v>
      </c>
      <c r="E45" s="16"/>
    </row>
    <row r="46" spans="1:5" x14ac:dyDescent="0.25">
      <c r="A46" s="8" t="s">
        <v>40</v>
      </c>
      <c r="B46" s="24" t="s">
        <v>82</v>
      </c>
      <c r="C46" s="8" t="s">
        <v>11</v>
      </c>
      <c r="D46" s="9">
        <v>1184.3699999999999</v>
      </c>
      <c r="E46" s="8" t="s">
        <v>83</v>
      </c>
    </row>
    <row r="47" spans="1:5" s="18" customFormat="1" x14ac:dyDescent="0.25">
      <c r="A47" s="16" t="s">
        <v>58</v>
      </c>
      <c r="B47" s="23"/>
      <c r="C47" s="16"/>
      <c r="D47" s="17">
        <f>D46</f>
        <v>1184.3699999999999</v>
      </c>
      <c r="E47" s="16"/>
    </row>
    <row r="48" spans="1:5" x14ac:dyDescent="0.25">
      <c r="A48" s="8" t="s">
        <v>41</v>
      </c>
      <c r="B48" s="24" t="s">
        <v>84</v>
      </c>
      <c r="C48" s="8" t="s">
        <v>33</v>
      </c>
      <c r="D48" s="9">
        <v>141.26</v>
      </c>
      <c r="E48" s="8" t="s">
        <v>85</v>
      </c>
    </row>
    <row r="49" spans="1:5" s="18" customFormat="1" x14ac:dyDescent="0.25">
      <c r="A49" s="16" t="s">
        <v>58</v>
      </c>
      <c r="B49" s="23"/>
      <c r="C49" s="16"/>
      <c r="D49" s="17">
        <f>D48</f>
        <v>141.26</v>
      </c>
      <c r="E49" s="16"/>
    </row>
    <row r="50" spans="1:5" x14ac:dyDescent="0.25">
      <c r="A50" s="4" t="s">
        <v>42</v>
      </c>
      <c r="B50" s="22" t="s">
        <v>86</v>
      </c>
      <c r="C50" s="4" t="s">
        <v>11</v>
      </c>
      <c r="D50" s="5">
        <f>274.8+290.6</f>
        <v>565.40000000000009</v>
      </c>
      <c r="E50" s="4" t="s">
        <v>64</v>
      </c>
    </row>
    <row r="51" spans="1:5" s="18" customFormat="1" x14ac:dyDescent="0.25">
      <c r="A51" s="16" t="s">
        <v>58</v>
      </c>
      <c r="B51" s="23"/>
      <c r="C51" s="16"/>
      <c r="D51" s="17">
        <f>D50</f>
        <v>565.40000000000009</v>
      </c>
      <c r="E51" s="16"/>
    </row>
    <row r="52" spans="1:5" x14ac:dyDescent="0.25">
      <c r="A52" s="4" t="s">
        <v>43</v>
      </c>
      <c r="B52" s="22" t="s">
        <v>87</v>
      </c>
      <c r="C52" s="4" t="s">
        <v>33</v>
      </c>
      <c r="D52" s="5">
        <f>6.31+333.62+6.79</f>
        <v>346.72</v>
      </c>
      <c r="E52" s="4" t="s">
        <v>77</v>
      </c>
    </row>
    <row r="53" spans="1:5" s="18" customFormat="1" x14ac:dyDescent="0.25">
      <c r="A53" s="16" t="s">
        <v>58</v>
      </c>
      <c r="B53" s="23"/>
      <c r="C53" s="16"/>
      <c r="D53" s="17">
        <f>D52</f>
        <v>346.72</v>
      </c>
      <c r="E53" s="16"/>
    </row>
    <row r="54" spans="1:5" x14ac:dyDescent="0.25">
      <c r="A54" s="4" t="s">
        <v>44</v>
      </c>
      <c r="B54" s="22" t="s">
        <v>88</v>
      </c>
      <c r="C54" s="4" t="s">
        <v>45</v>
      </c>
      <c r="D54" s="5">
        <f>647.98+224.85</f>
        <v>872.83</v>
      </c>
      <c r="E54" s="4" t="s">
        <v>64</v>
      </c>
    </row>
    <row r="55" spans="1:5" s="18" customFormat="1" x14ac:dyDescent="0.25">
      <c r="A55" s="16" t="s">
        <v>58</v>
      </c>
      <c r="B55" s="23"/>
      <c r="C55" s="16"/>
      <c r="D55" s="17">
        <f>D54</f>
        <v>872.83</v>
      </c>
      <c r="E55" s="16"/>
    </row>
    <row r="56" spans="1:5" x14ac:dyDescent="0.25">
      <c r="A56" s="4" t="s">
        <v>46</v>
      </c>
      <c r="B56" s="22" t="s">
        <v>90</v>
      </c>
      <c r="C56" s="4" t="s">
        <v>23</v>
      </c>
      <c r="D56" s="5">
        <f>2124.37+1313.05</f>
        <v>3437.42</v>
      </c>
      <c r="E56" s="4" t="s">
        <v>89</v>
      </c>
    </row>
    <row r="57" spans="1:5" s="18" customFormat="1" x14ac:dyDescent="0.25">
      <c r="A57" s="16" t="s">
        <v>58</v>
      </c>
      <c r="B57" s="23"/>
      <c r="C57" s="16"/>
      <c r="D57" s="17">
        <f>D56</f>
        <v>3437.42</v>
      </c>
      <c r="E57" s="16"/>
    </row>
    <row r="58" spans="1:5" ht="30" x14ac:dyDescent="0.25">
      <c r="A58" s="10" t="s">
        <v>49</v>
      </c>
      <c r="B58" s="24" t="s">
        <v>97</v>
      </c>
      <c r="C58" s="8" t="s">
        <v>33</v>
      </c>
      <c r="D58" s="9">
        <v>87.6</v>
      </c>
      <c r="E58" s="8" t="s">
        <v>98</v>
      </c>
    </row>
    <row r="59" spans="1:5" s="18" customFormat="1" x14ac:dyDescent="0.25">
      <c r="A59" s="19" t="s">
        <v>58</v>
      </c>
      <c r="B59" s="23"/>
      <c r="C59" s="16"/>
      <c r="D59" s="17">
        <f>D58</f>
        <v>87.6</v>
      </c>
      <c r="E59" s="16"/>
    </row>
    <row r="60" spans="1:5" x14ac:dyDescent="0.25">
      <c r="A60" s="8" t="s">
        <v>50</v>
      </c>
      <c r="B60" s="24" t="s">
        <v>100</v>
      </c>
      <c r="C60" s="8" t="s">
        <v>33</v>
      </c>
      <c r="D60" s="9">
        <v>39.69</v>
      </c>
      <c r="E60" s="8" t="s">
        <v>101</v>
      </c>
    </row>
    <row r="61" spans="1:5" s="18" customFormat="1" x14ac:dyDescent="0.25">
      <c r="A61" s="20" t="s">
        <v>58</v>
      </c>
      <c r="B61" s="26"/>
      <c r="C61" s="16"/>
      <c r="D61" s="17">
        <f>D60</f>
        <v>39.69</v>
      </c>
      <c r="E61" s="16"/>
    </row>
    <row r="62" spans="1:5" x14ac:dyDescent="0.25">
      <c r="A62" s="11" t="s">
        <v>92</v>
      </c>
      <c r="B62" s="27" t="s">
        <v>95</v>
      </c>
      <c r="C62" s="4" t="s">
        <v>11</v>
      </c>
      <c r="D62" s="5">
        <f>137.98+13.5</f>
        <v>151.47999999999999</v>
      </c>
      <c r="E62" s="4" t="s">
        <v>96</v>
      </c>
    </row>
    <row r="63" spans="1:5" s="18" customFormat="1" x14ac:dyDescent="0.25">
      <c r="A63" s="16" t="s">
        <v>58</v>
      </c>
      <c r="B63" s="23"/>
      <c r="C63" s="16"/>
      <c r="D63" s="17">
        <f>D62</f>
        <v>151.47999999999999</v>
      </c>
      <c r="E63" s="16"/>
    </row>
    <row r="64" spans="1:5" x14ac:dyDescent="0.25">
      <c r="A64" s="8" t="s">
        <v>51</v>
      </c>
      <c r="B64" s="24" t="s">
        <v>104</v>
      </c>
      <c r="C64" s="8" t="s">
        <v>11</v>
      </c>
      <c r="D64" s="9">
        <v>107.5</v>
      </c>
      <c r="E64" s="8" t="s">
        <v>105</v>
      </c>
    </row>
    <row r="65" spans="1:5" s="18" customFormat="1" x14ac:dyDescent="0.25">
      <c r="A65" s="16" t="s">
        <v>58</v>
      </c>
      <c r="B65" s="23"/>
      <c r="C65" s="16"/>
      <c r="D65" s="17">
        <f>D64</f>
        <v>107.5</v>
      </c>
      <c r="E65" s="16"/>
    </row>
    <row r="66" spans="1:5" x14ac:dyDescent="0.25">
      <c r="A66" s="8" t="s">
        <v>52</v>
      </c>
      <c r="B66" s="24" t="s">
        <v>93</v>
      </c>
      <c r="C66" s="8" t="s">
        <v>11</v>
      </c>
      <c r="D66" s="9">
        <v>20</v>
      </c>
      <c r="E66" s="8" t="s">
        <v>94</v>
      </c>
    </row>
    <row r="67" spans="1:5" s="18" customFormat="1" x14ac:dyDescent="0.25">
      <c r="A67" s="16" t="s">
        <v>58</v>
      </c>
      <c r="B67" s="23"/>
      <c r="C67" s="16"/>
      <c r="D67" s="17">
        <f>D66</f>
        <v>20</v>
      </c>
      <c r="E67" s="16"/>
    </row>
    <row r="68" spans="1:5" x14ac:dyDescent="0.25">
      <c r="A68" s="8" t="s">
        <v>53</v>
      </c>
      <c r="B68" s="24" t="s">
        <v>54</v>
      </c>
      <c r="C68" s="8" t="s">
        <v>54</v>
      </c>
      <c r="D68" s="9">
        <v>27.5</v>
      </c>
      <c r="E68" s="8" t="s">
        <v>64</v>
      </c>
    </row>
    <row r="69" spans="1:5" s="18" customFormat="1" x14ac:dyDescent="0.25">
      <c r="A69" s="16" t="s">
        <v>58</v>
      </c>
      <c r="B69" s="23"/>
      <c r="C69" s="16"/>
      <c r="D69" s="17">
        <f>D68</f>
        <v>27.5</v>
      </c>
      <c r="E69" s="16"/>
    </row>
    <row r="70" spans="1:5" x14ac:dyDescent="0.25">
      <c r="A70" s="8" t="s">
        <v>55</v>
      </c>
      <c r="B70" s="24" t="s">
        <v>54</v>
      </c>
      <c r="C70" s="8" t="s">
        <v>54</v>
      </c>
      <c r="D70" s="9">
        <v>30.35</v>
      </c>
      <c r="E70" s="8" t="s">
        <v>94</v>
      </c>
    </row>
    <row r="71" spans="1:5" s="18" customFormat="1" x14ac:dyDescent="0.25">
      <c r="A71" s="16" t="s">
        <v>58</v>
      </c>
      <c r="B71" s="23"/>
      <c r="C71" s="16"/>
      <c r="D71" s="17">
        <f>D70</f>
        <v>30.35</v>
      </c>
      <c r="E71" s="16"/>
    </row>
    <row r="72" spans="1:5" x14ac:dyDescent="0.25">
      <c r="A72" s="8" t="s">
        <v>56</v>
      </c>
      <c r="B72" s="24" t="s">
        <v>54</v>
      </c>
      <c r="C72" s="8" t="s">
        <v>54</v>
      </c>
      <c r="D72" s="9">
        <v>6</v>
      </c>
      <c r="E72" s="8" t="s">
        <v>94</v>
      </c>
    </row>
    <row r="73" spans="1:5" s="18" customFormat="1" x14ac:dyDescent="0.25">
      <c r="A73" s="16" t="s">
        <v>58</v>
      </c>
      <c r="B73" s="23"/>
      <c r="C73" s="16"/>
      <c r="D73" s="17">
        <f>D72</f>
        <v>6</v>
      </c>
      <c r="E73" s="16"/>
    </row>
    <row r="74" spans="1:5" s="15" customFormat="1" x14ac:dyDescent="0.25">
      <c r="A74" s="13" t="s">
        <v>57</v>
      </c>
      <c r="B74" s="28"/>
      <c r="C74" s="13"/>
      <c r="D74" s="14">
        <f>D11+D13+D15+D17+D19+D21+D24+D26+D28+D31+D33+D35+D37+D39+D41+D43+D45+D47+D49+D51+D53+D55+D57+D59+D61+D63+D65+D67+D69+D71+D73</f>
        <v>16903.039999999994</v>
      </c>
      <c r="E74" s="13"/>
    </row>
    <row r="75" spans="1:5" x14ac:dyDescent="0.25">
      <c r="D75" s="1"/>
    </row>
    <row r="76" spans="1:5" x14ac:dyDescent="0.25">
      <c r="D76" s="1"/>
    </row>
    <row r="77" spans="1:5" x14ac:dyDescent="0.25">
      <c r="D77" s="1"/>
    </row>
    <row r="78" spans="1:5" x14ac:dyDescent="0.25">
      <c r="D78" s="1"/>
    </row>
    <row r="79" spans="1:5" x14ac:dyDescent="0.25">
      <c r="D79" s="1"/>
    </row>
    <row r="80" spans="1:5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</sheetData>
  <autoFilter ref="A9:E74"/>
  <mergeCells count="2">
    <mergeCell ref="A6:E6"/>
    <mergeCell ref="A7:E7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B24" sqref="B24"/>
    </sheetView>
  </sheetViews>
  <sheetFormatPr defaultRowHeight="15" x14ac:dyDescent="0.25"/>
  <cols>
    <col min="1" max="1" width="20.7109375" customWidth="1"/>
    <col min="2" max="2" width="71.85546875" customWidth="1"/>
    <col min="3" max="3" width="18.5703125" customWidth="1"/>
    <col min="4" max="4" width="17.7109375" customWidth="1"/>
    <col min="5" max="5" width="12.140625" customWidth="1"/>
    <col min="6" max="6" width="19.8554687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2</v>
      </c>
    </row>
    <row r="6" spans="1:4" x14ac:dyDescent="0.25">
      <c r="A6" s="43" t="s">
        <v>3</v>
      </c>
      <c r="B6" s="43"/>
    </row>
    <row r="7" spans="1:4" x14ac:dyDescent="0.25">
      <c r="A7" s="43" t="s">
        <v>4</v>
      </c>
      <c r="B7" s="43"/>
    </row>
    <row r="9" spans="1:4" s="40" customFormat="1" ht="40.5" customHeight="1" x14ac:dyDescent="0.25">
      <c r="A9" s="38" t="s">
        <v>8</v>
      </c>
      <c r="B9" s="39" t="s">
        <v>9</v>
      </c>
      <c r="D9" s="41"/>
    </row>
    <row r="10" spans="1:4" x14ac:dyDescent="0.25">
      <c r="A10" s="5">
        <v>108337.89</v>
      </c>
      <c r="B10" s="4" t="s">
        <v>16</v>
      </c>
      <c r="C10" s="1"/>
    </row>
    <row r="11" spans="1:4" x14ac:dyDescent="0.25">
      <c r="A11" s="35">
        <v>16766.57</v>
      </c>
      <c r="B11" s="36" t="s">
        <v>17</v>
      </c>
      <c r="C11" s="1"/>
    </row>
    <row r="12" spans="1:4" x14ac:dyDescent="0.25">
      <c r="A12" s="37">
        <v>1518.56</v>
      </c>
      <c r="B12" s="36" t="s">
        <v>18</v>
      </c>
      <c r="C12" s="1"/>
    </row>
    <row r="13" spans="1:4" x14ac:dyDescent="0.25">
      <c r="A13" s="35">
        <f>47.4+300</f>
        <v>347.4</v>
      </c>
      <c r="B13" s="36" t="s">
        <v>28</v>
      </c>
      <c r="C13" s="1"/>
    </row>
    <row r="14" spans="1:4" x14ac:dyDescent="0.25">
      <c r="A14" s="35">
        <f>5+5+24+5+22.6</f>
        <v>61.6</v>
      </c>
      <c r="B14" s="36" t="s">
        <v>47</v>
      </c>
    </row>
    <row r="15" spans="1:4" x14ac:dyDescent="0.25">
      <c r="A15" s="3">
        <f>49+60.5+28</f>
        <v>137.5</v>
      </c>
      <c r="B15" s="2" t="s">
        <v>48</v>
      </c>
    </row>
    <row r="16" spans="1:4" s="15" customFormat="1" ht="24" customHeight="1" x14ac:dyDescent="0.25">
      <c r="A16" s="14">
        <f>SUM(A10:A15)</f>
        <v>127169.51999999999</v>
      </c>
      <c r="B16" s="13" t="s">
        <v>107</v>
      </c>
      <c r="C16" s="34"/>
    </row>
    <row r="17" spans="1:3" x14ac:dyDescent="0.25">
      <c r="A17" s="1"/>
      <c r="C17" s="1"/>
    </row>
    <row r="18" spans="1:3" x14ac:dyDescent="0.25">
      <c r="A18" s="1"/>
      <c r="C18" s="1"/>
    </row>
    <row r="19" spans="1:3" x14ac:dyDescent="0.25">
      <c r="A19" s="1"/>
    </row>
    <row r="20" spans="1:3" x14ac:dyDescent="0.25">
      <c r="A20" s="1"/>
    </row>
    <row r="21" spans="1:3" x14ac:dyDescent="0.25">
      <c r="A21" s="1"/>
    </row>
    <row r="22" spans="1:3" x14ac:dyDescent="0.25">
      <c r="A22" s="1"/>
    </row>
    <row r="23" spans="1:3" x14ac:dyDescent="0.25">
      <c r="A23" s="1"/>
    </row>
    <row r="24" spans="1:3" x14ac:dyDescent="0.25">
      <c r="A24" s="1"/>
    </row>
    <row r="25" spans="1:3" x14ac:dyDescent="0.25">
      <c r="A25" s="1"/>
    </row>
    <row r="26" spans="1:3" x14ac:dyDescent="0.25">
      <c r="A26" s="1"/>
    </row>
    <row r="27" spans="1:3" x14ac:dyDescent="0.25">
      <c r="A27" s="1"/>
    </row>
    <row r="28" spans="1:3" x14ac:dyDescent="0.25">
      <c r="A28" s="1"/>
    </row>
    <row r="29" spans="1:3" x14ac:dyDescent="0.25">
      <c r="A29" s="1"/>
    </row>
    <row r="30" spans="1:3" x14ac:dyDescent="0.25">
      <c r="A30" s="1"/>
    </row>
    <row r="31" spans="1:3" x14ac:dyDescent="0.25">
      <c r="A31" s="1"/>
    </row>
    <row r="32" spans="1:3" x14ac:dyDescent="0.25">
      <c r="A32" s="1"/>
    </row>
    <row r="33" spans="1:1" x14ac:dyDescent="0.25">
      <c r="A33" s="1"/>
    </row>
    <row r="34" spans="1:1" x14ac:dyDescent="0.25">
      <c r="A34" s="1"/>
    </row>
  </sheetData>
  <mergeCells count="2">
    <mergeCell ref="A6:B6"/>
    <mergeCell ref="A7:B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cp:lastPrinted>2024-02-13T13:04:32Z</cp:lastPrinted>
  <dcterms:created xsi:type="dcterms:W3CDTF">2024-02-13T09:01:37Z</dcterms:created>
  <dcterms:modified xsi:type="dcterms:W3CDTF">2024-02-19T11:52:56Z</dcterms:modified>
</cp:coreProperties>
</file>